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90" windowWidth="12120" windowHeight="9120"/>
  </bookViews>
  <sheets>
    <sheet name="Alcohol test" sheetId="1" r:id="rId1"/>
  </sheets>
  <calcPr calcId="125725"/>
</workbook>
</file>

<file path=xl/calcChain.xml><?xml version="1.0" encoding="utf-8"?>
<calcChain xmlns="http://schemas.openxmlformats.org/spreadsheetml/2006/main">
  <c r="J28" i="1"/>
  <c r="J29" s="1"/>
  <c r="I1" s="1"/>
  <c r="L25"/>
  <c r="L24"/>
  <c r="L23"/>
  <c r="L22"/>
  <c r="L21"/>
  <c r="L20"/>
  <c r="L19"/>
  <c r="E11" s="1"/>
  <c r="E9"/>
  <c r="E17"/>
  <c r="E18"/>
  <c r="E19"/>
  <c r="E20"/>
  <c r="E21"/>
  <c r="E22"/>
  <c r="E23"/>
  <c r="E24"/>
  <c r="E25"/>
  <c r="E26"/>
  <c r="E27"/>
  <c r="E28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5" l="1"/>
  <c r="F5" s="1"/>
  <c r="G5" s="1"/>
  <c r="J26"/>
  <c r="E7"/>
  <c r="E6"/>
  <c r="E10"/>
  <c r="E8"/>
  <c r="E16"/>
  <c r="E12"/>
  <c r="E13"/>
  <c r="E14"/>
  <c r="E15"/>
  <c r="F6" l="1"/>
  <c r="G6" s="1"/>
  <c r="F7" l="1"/>
  <c r="G7" s="1"/>
  <c r="F8" l="1"/>
  <c r="G8" s="1"/>
  <c r="F9" l="1"/>
  <c r="G9" s="1"/>
  <c r="F10" l="1"/>
  <c r="G10" s="1"/>
  <c r="F11" l="1"/>
  <c r="G11" s="1"/>
  <c r="F12" l="1"/>
  <c r="G12" s="1"/>
  <c r="F13" l="1"/>
  <c r="G13" s="1"/>
  <c r="F14" l="1"/>
  <c r="G14" s="1"/>
  <c r="F15" l="1"/>
  <c r="G15" s="1"/>
  <c r="F16" l="1"/>
  <c r="G16" s="1"/>
  <c r="F17" l="1"/>
  <c r="G17" s="1"/>
  <c r="F18" l="1"/>
  <c r="G18" s="1"/>
  <c r="F19" l="1"/>
  <c r="G19" s="1"/>
  <c r="F20" l="1"/>
  <c r="G20" s="1"/>
  <c r="F21" l="1"/>
  <c r="G21" s="1"/>
  <c r="F22" l="1"/>
  <c r="G22" s="1"/>
  <c r="F23" l="1"/>
  <c r="G23" s="1"/>
  <c r="F24" l="1"/>
  <c r="G24" s="1"/>
  <c r="F25" l="1"/>
  <c r="G25" s="1"/>
  <c r="F26" l="1"/>
  <c r="G26" s="1"/>
  <c r="F27" l="1"/>
  <c r="G27" s="1"/>
  <c r="F28" l="1"/>
  <c r="G28" s="1"/>
</calcChain>
</file>

<file path=xl/sharedStrings.xml><?xml version="1.0" encoding="utf-8"?>
<sst xmlns="http://schemas.openxmlformats.org/spreadsheetml/2006/main" count="41" uniqueCount="39">
  <si>
    <t>Promille</t>
  </si>
  <si>
    <t>%</t>
  </si>
  <si>
    <t>-</t>
  </si>
  <si>
    <t>Start drinking</t>
  </si>
  <si>
    <t>Alcohol (g)</t>
  </si>
  <si>
    <t>In blood</t>
  </si>
  <si>
    <t>kg</t>
  </si>
  <si>
    <t>Body weight</t>
  </si>
  <si>
    <t>Dose</t>
  </si>
  <si>
    <t>hour</t>
  </si>
  <si>
    <t>Time hour</t>
  </si>
  <si>
    <t>Drinks</t>
  </si>
  <si>
    <t>Nos. Of drinks</t>
  </si>
  <si>
    <t>Vol</t>
  </si>
  <si>
    <t>Alcohol g</t>
  </si>
  <si>
    <t>Man</t>
  </si>
  <si>
    <t>Woman</t>
  </si>
  <si>
    <t>Strong alcohol 40% 4cl</t>
  </si>
  <si>
    <t>Beer 4,8% 33cl</t>
  </si>
  <si>
    <t>Beer 4,8% 50cl</t>
  </si>
  <si>
    <r>
      <t>g/cm</t>
    </r>
    <r>
      <rPr>
        <b/>
        <sz val="10"/>
        <rFont val="Calibri"/>
        <family val="2"/>
      </rPr>
      <t>³</t>
    </r>
  </si>
  <si>
    <t>Find your sex here</t>
  </si>
  <si>
    <t>Glass of Vin 13,5%</t>
  </si>
  <si>
    <t>Bottle of Vin 13,5%</t>
  </si>
  <si>
    <t>Density</t>
  </si>
  <si>
    <t>Litters</t>
  </si>
  <si>
    <t>Measures</t>
  </si>
  <si>
    <t>Kind of</t>
  </si>
  <si>
    <t>walter</t>
  </si>
  <si>
    <t xml:space="preserve">Alcohol in the blood of a </t>
  </si>
  <si>
    <t>Reg.No.1237</t>
  </si>
  <si>
    <t>Strong alcohol 37,5% 4cl</t>
  </si>
  <si>
    <t>Default: A 90 kg man starts with 1 beer of 4.8% alcohol at 18.00 o'clock. Continue with 1 beer per hour until 24.00 o'clock. At 24.00 o'clock, the promille is 0.55 and then drop to 0 at 04.00 o'clock.</t>
  </si>
  <si>
    <r>
      <t xml:space="preserve">Udarbejdet af Walter </t>
    </r>
    <r>
      <rPr>
        <b/>
        <sz val="11"/>
        <color indexed="8"/>
        <rFont val="Calibri"/>
        <family val="2"/>
      </rPr>
      <t>©</t>
    </r>
  </si>
  <si>
    <t xml:space="preserve">www.bmw-snapselaug.dk </t>
  </si>
  <si>
    <t>COPYRIGHT © 2017</t>
  </si>
  <si>
    <t>Do not change values,</t>
  </si>
  <si>
    <t>use only data validation buttons</t>
  </si>
  <si>
    <t>Not Password protected</t>
  </si>
</sst>
</file>

<file path=xl/styles.xml><?xml version="1.0" encoding="utf-8"?>
<styleSheet xmlns="http://schemas.openxmlformats.org/spreadsheetml/2006/main">
  <numFmts count="2">
    <numFmt numFmtId="164" formatCode="_ * #,##0.000_ ;_ * \-#,##0.000_ ;_ * &quot;-&quot;???_ ;_ @_ "/>
    <numFmt numFmtId="165" formatCode="0.0%"/>
  </numFmts>
  <fonts count="15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Calibri"/>
      <family val="2"/>
    </font>
    <font>
      <sz val="10"/>
      <color theme="0" tint="-0.14999847407452621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9" fillId="3" borderId="1" xfId="0" applyFont="1" applyFill="1" applyBorder="1" applyAlignment="1" applyProtection="1">
      <alignment vertical="center"/>
      <protection hidden="1"/>
    </xf>
    <xf numFmtId="0" fontId="10" fillId="3" borderId="2" xfId="0" applyFont="1" applyFill="1" applyBorder="1" applyAlignment="1" applyProtection="1">
      <alignment vertical="center"/>
      <protection hidden="1"/>
    </xf>
    <xf numFmtId="0" fontId="9" fillId="3" borderId="2" xfId="0" applyFont="1" applyFill="1" applyBorder="1" applyAlignment="1" applyProtection="1">
      <alignment vertical="center"/>
      <protection hidden="1"/>
    </xf>
    <xf numFmtId="0" fontId="0" fillId="3" borderId="2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0" borderId="0" xfId="0" applyFill="1" applyProtection="1">
      <protection hidden="1"/>
    </xf>
    <xf numFmtId="0" fontId="9" fillId="3" borderId="4" xfId="0" applyFont="1" applyFill="1" applyBorder="1" applyAlignment="1" applyProtection="1">
      <alignment vertical="center"/>
      <protection hidden="1"/>
    </xf>
    <xf numFmtId="0" fontId="10" fillId="3" borderId="0" xfId="0" applyFont="1" applyFill="1" applyBorder="1" applyAlignment="1" applyProtection="1">
      <alignment vertical="center"/>
      <protection hidden="1"/>
    </xf>
    <xf numFmtId="0" fontId="9" fillId="3" borderId="0" xfId="0" applyFont="1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Continuous"/>
      <protection hidden="1"/>
    </xf>
    <xf numFmtId="0" fontId="0" fillId="3" borderId="0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2" fontId="0" fillId="3" borderId="0" xfId="0" applyNumberFormat="1" applyFill="1" applyBorder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horizontal="left" vertical="center"/>
      <protection hidden="1"/>
    </xf>
    <xf numFmtId="0" fontId="1" fillId="3" borderId="0" xfId="0" applyFont="1" applyFill="1" applyBorder="1" applyAlignment="1" applyProtection="1">
      <alignment horizontal="right" vertical="center"/>
      <protection hidden="1"/>
    </xf>
    <xf numFmtId="0" fontId="1" fillId="3" borderId="5" xfId="0" applyFont="1" applyFill="1" applyBorder="1" applyAlignment="1" applyProtection="1">
      <alignment horizontal="right" vertical="center"/>
      <protection hidden="1"/>
    </xf>
    <xf numFmtId="10" fontId="0" fillId="3" borderId="0" xfId="2" applyNumberFormat="1" applyFont="1" applyFill="1" applyBorder="1" applyProtection="1">
      <protection hidden="1"/>
    </xf>
    <xf numFmtId="2" fontId="0" fillId="3" borderId="0" xfId="0" applyNumberFormat="1" applyFill="1" applyBorder="1" applyProtection="1">
      <protection hidden="1"/>
    </xf>
    <xf numFmtId="0" fontId="0" fillId="3" borderId="5" xfId="0" applyFill="1" applyBorder="1" applyAlignment="1" applyProtection="1">
      <alignment horizontal="right"/>
      <protection hidden="1"/>
    </xf>
    <xf numFmtId="0" fontId="7" fillId="3" borderId="0" xfId="0" applyFont="1" applyFill="1" applyBorder="1" applyProtection="1">
      <protection hidden="1"/>
    </xf>
    <xf numFmtId="2" fontId="7" fillId="3" borderId="0" xfId="0" applyNumberFormat="1" applyFont="1" applyFill="1" applyBorder="1" applyAlignment="1" applyProtection="1">
      <alignment horizontal="center"/>
      <protection hidden="1"/>
    </xf>
    <xf numFmtId="0" fontId="0" fillId="3" borderId="7" xfId="0" applyFill="1" applyBorder="1" applyProtection="1">
      <protection hidden="1"/>
    </xf>
    <xf numFmtId="0" fontId="5" fillId="2" borderId="0" xfId="1" applyFill="1" applyAlignment="1" applyProtection="1">
      <protection hidden="1"/>
    </xf>
    <xf numFmtId="0" fontId="7" fillId="3" borderId="5" xfId="0" applyFont="1" applyFill="1" applyBorder="1" applyProtection="1">
      <protection hidden="1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 hidden="1"/>
    </xf>
    <xf numFmtId="0" fontId="0" fillId="3" borderId="0" xfId="0" applyFill="1" applyBorder="1" applyAlignment="1" applyProtection="1">
      <alignment horizontal="right" vertical="center"/>
      <protection locked="0" hidden="1"/>
    </xf>
    <xf numFmtId="0" fontId="7" fillId="3" borderId="0" xfId="0" applyFont="1" applyFill="1" applyBorder="1" applyProtection="1">
      <protection locked="0" hidden="1"/>
    </xf>
    <xf numFmtId="0" fontId="7" fillId="3" borderId="0" xfId="0" applyFont="1" applyFill="1" applyBorder="1" applyAlignment="1" applyProtection="1">
      <alignment horizontal="right"/>
      <protection locked="0" hidden="1"/>
    </xf>
    <xf numFmtId="2" fontId="7" fillId="3" borderId="0" xfId="0" applyNumberFormat="1" applyFont="1" applyFill="1" applyBorder="1" applyAlignment="1" applyProtection="1">
      <alignment horizontal="right"/>
      <protection locked="0" hidden="1"/>
    </xf>
    <xf numFmtId="0" fontId="7" fillId="3" borderId="7" xfId="0" applyFont="1" applyFill="1" applyBorder="1" applyProtection="1">
      <protection locked="0" hidden="1"/>
    </xf>
    <xf numFmtId="2" fontId="7" fillId="3" borderId="7" xfId="0" applyNumberFormat="1" applyFont="1" applyFill="1" applyBorder="1" applyAlignment="1" applyProtection="1">
      <alignment horizontal="right"/>
      <protection locked="0" hidden="1"/>
    </xf>
    <xf numFmtId="0" fontId="7" fillId="3" borderId="7" xfId="0" applyFont="1" applyFill="1" applyBorder="1" applyAlignment="1" applyProtection="1">
      <alignment horizontal="center"/>
      <protection locked="0" hidden="1"/>
    </xf>
    <xf numFmtId="0" fontId="7" fillId="3" borderId="8" xfId="0" applyFont="1" applyFill="1" applyBorder="1" applyProtection="1"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12" fillId="2" borderId="0" xfId="0" applyFont="1" applyFill="1" applyProtection="1"/>
    <xf numFmtId="0" fontId="13" fillId="2" borderId="0" xfId="0" applyFont="1" applyFill="1" applyProtection="1">
      <protection hidden="1"/>
    </xf>
    <xf numFmtId="0" fontId="13" fillId="0" borderId="0" xfId="0" applyFont="1" applyFill="1" applyProtection="1">
      <protection hidden="1"/>
    </xf>
    <xf numFmtId="2" fontId="13" fillId="2" borderId="0" xfId="2" applyNumberFormat="1" applyFont="1" applyFill="1" applyProtection="1">
      <protection hidden="1"/>
    </xf>
    <xf numFmtId="2" fontId="13" fillId="2" borderId="0" xfId="0" applyNumberFormat="1" applyFont="1" applyFill="1" applyProtection="1">
      <protection hidden="1"/>
    </xf>
    <xf numFmtId="165" fontId="13" fillId="2" borderId="0" xfId="2" applyNumberFormat="1" applyFont="1" applyFill="1" applyProtection="1">
      <protection hidden="1"/>
    </xf>
    <xf numFmtId="2" fontId="13" fillId="0" borderId="0" xfId="0" applyNumberFormat="1" applyFont="1" applyFill="1" applyProtection="1">
      <protection hidden="1"/>
    </xf>
    <xf numFmtId="0" fontId="13" fillId="2" borderId="0" xfId="0" applyFont="1" applyFill="1" applyBorder="1" applyProtection="1">
      <protection hidden="1"/>
    </xf>
    <xf numFmtId="10" fontId="13" fillId="2" borderId="0" xfId="2" applyNumberFormat="1" applyFont="1" applyFill="1" applyBorder="1" applyProtection="1">
      <protection hidden="1"/>
    </xf>
    <xf numFmtId="2" fontId="13" fillId="0" borderId="0" xfId="0" applyNumberFormat="1" applyFont="1" applyFill="1" applyBorder="1" applyProtection="1">
      <protection hidden="1"/>
    </xf>
    <xf numFmtId="0" fontId="7" fillId="3" borderId="0" xfId="0" applyFont="1" applyFill="1" applyBorder="1" applyAlignment="1" applyProtection="1">
      <alignment horizontal="center"/>
      <protection locked="0" hidden="1"/>
    </xf>
    <xf numFmtId="0" fontId="14" fillId="3" borderId="6" xfId="0" applyFont="1" applyFill="1" applyBorder="1" applyProtection="1">
      <protection hidden="1"/>
    </xf>
    <xf numFmtId="0" fontId="0" fillId="3" borderId="7" xfId="0" applyFill="1" applyBorder="1" applyProtection="1"/>
    <xf numFmtId="0" fontId="9" fillId="3" borderId="2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/>
    </xf>
    <xf numFmtId="164" fontId="4" fillId="2" borderId="0" xfId="0" applyNumberFormat="1" applyFont="1" applyFill="1" applyBorder="1" applyAlignment="1" applyProtection="1">
      <alignment horizontal="center" vertical="center"/>
      <protection hidden="1"/>
    </xf>
    <xf numFmtId="0" fontId="5" fillId="2" borderId="0" xfId="1" applyFill="1" applyBorder="1" applyAlignment="1" applyProtection="1">
      <alignment horizontal="center" vertical="center"/>
      <protection hidden="1"/>
    </xf>
    <xf numFmtId="0" fontId="5" fillId="2" borderId="0" xfId="1" applyFont="1" applyFill="1" applyBorder="1" applyAlignment="1" applyProtection="1">
      <alignment horizontal="center" vertical="center"/>
      <protection hidden="1"/>
    </xf>
    <xf numFmtId="0" fontId="5" fillId="2" borderId="0" xfId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center"/>
      <protection hidden="1"/>
    </xf>
    <xf numFmtId="0" fontId="14" fillId="2" borderId="4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Procent" xfId="2" builtinId="5"/>
  </cellStyles>
  <dxfs count="1">
    <dxf>
      <font>
        <color rgb="FF0070C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'Alcohol test'!$J$26:$M$26</c:f>
          <c:strCache>
            <c:ptCount val="1"/>
            <c:pt idx="0">
              <c:v>Alcohol in the blood of a Man</c:v>
            </c:pt>
          </c:strCache>
        </c:strRef>
      </c:tx>
      <c:layout>
        <c:manualLayout>
          <c:xMode val="edge"/>
          <c:yMode val="edge"/>
          <c:x val="0.28906309179707074"/>
          <c:y val="2.267887548050843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0.16145858996485069"/>
          <c:y val="0.12756954138777554"/>
          <c:w val="0.79948043740660002"/>
          <c:h val="0.6605267365189289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'Alcohol test'!$A$4:$A$28</c:f>
              <c:numCache>
                <c:formatCode>General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</c:numCache>
            </c:numRef>
          </c:cat>
          <c:val>
            <c:numRef>
              <c:f>'Alcohol test'!$G$4:$G$28</c:f>
              <c:numCache>
                <c:formatCode>0.00</c:formatCode>
                <c:ptCount val="25"/>
                <c:pt idx="0" formatCode="General">
                  <c:v>0</c:v>
                </c:pt>
                <c:pt idx="1">
                  <c:v>0.20413008000000002</c:v>
                </c:pt>
                <c:pt idx="2">
                  <c:v>0.26126016000000002</c:v>
                </c:pt>
                <c:pt idx="3">
                  <c:v>0.3183902400000001</c:v>
                </c:pt>
                <c:pt idx="4">
                  <c:v>0.37552032000000007</c:v>
                </c:pt>
                <c:pt idx="5">
                  <c:v>0.43265040000000005</c:v>
                </c:pt>
                <c:pt idx="6">
                  <c:v>0.48978048000000002</c:v>
                </c:pt>
                <c:pt idx="7">
                  <c:v>0.54691056000000005</c:v>
                </c:pt>
                <c:pt idx="8">
                  <c:v>0.39991056000000008</c:v>
                </c:pt>
                <c:pt idx="9">
                  <c:v>0.25291056000000006</c:v>
                </c:pt>
                <c:pt idx="10">
                  <c:v>0.10591056000000006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11879296"/>
        <c:axId val="111881600"/>
      </c:lineChart>
      <c:catAx>
        <c:axId val="11187929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 sz="1200"/>
                  <a:t>Time hour</a:t>
                </a:r>
              </a:p>
            </c:rich>
          </c:tx>
          <c:layout>
            <c:manualLayout>
              <c:xMode val="edge"/>
              <c:yMode val="edge"/>
              <c:x val="0.4713548622877855"/>
              <c:y val="0.8759775601704177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11881600"/>
        <c:crosses val="autoZero"/>
        <c:lblAlgn val="ctr"/>
        <c:lblOffset val="100"/>
        <c:tickLblSkip val="2"/>
        <c:tickMarkSkip val="1"/>
      </c:catAx>
      <c:valAx>
        <c:axId val="111881600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 sz="1200"/>
                  <a:t>Promille</a:t>
                </a:r>
              </a:p>
            </c:rich>
          </c:tx>
          <c:layout>
            <c:manualLayout>
              <c:xMode val="edge"/>
              <c:yMode val="edge"/>
              <c:x val="1.8229177049071451E-2"/>
              <c:y val="0.365699330076658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118792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>
      <c:oddHeader>&amp;A</c:oddHeader>
      <c:oddFooter>Page &amp;P</c:oddFooter>
    </c:headerFooter>
    <c:pageMargins b="1" l="0.750000000000002" r="0.75000000000000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</xdr:colOff>
      <xdr:row>1</xdr:row>
      <xdr:rowOff>68580</xdr:rowOff>
    </xdr:from>
    <xdr:to>
      <xdr:col>12</xdr:col>
      <xdr:colOff>525780</xdr:colOff>
      <xdr:row>15</xdr:row>
      <xdr:rowOff>167640</xdr:rowOff>
    </xdr:to>
    <xdr:graphicFrame macro="">
      <xdr:nvGraphicFramePr>
        <xdr:cNvPr id="1071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mw-snapselaug.dk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R46"/>
  <sheetViews>
    <sheetView tabSelected="1" workbookViewId="0"/>
  </sheetViews>
  <sheetFormatPr defaultColWidth="9.140625" defaultRowHeight="12.75"/>
  <cols>
    <col min="1" max="1" width="16.140625" style="6" bestFit="1" customWidth="1"/>
    <col min="2" max="3" width="14.7109375" style="6" customWidth="1"/>
    <col min="4" max="4" width="20.7109375" style="6" customWidth="1"/>
    <col min="5" max="8" width="14.7109375" style="6" customWidth="1"/>
    <col min="9" max="9" width="22.7109375" style="6" customWidth="1"/>
    <col min="10" max="13" width="14.7109375" style="6" customWidth="1"/>
    <col min="14" max="14" width="9.140625" style="6" customWidth="1"/>
    <col min="15" max="16384" width="9.140625" style="6"/>
  </cols>
  <sheetData>
    <row r="1" spans="1:18" ht="21" customHeight="1">
      <c r="A1" s="1" t="s">
        <v>3</v>
      </c>
      <c r="B1" s="2"/>
      <c r="C1" s="30">
        <v>18</v>
      </c>
      <c r="D1" s="3" t="s">
        <v>9</v>
      </c>
      <c r="E1" s="55" t="s">
        <v>21</v>
      </c>
      <c r="F1" s="55"/>
      <c r="G1" s="29"/>
      <c r="H1" s="4"/>
      <c r="I1" s="55" t="str">
        <f>CONCATENATE("I am a ",J29)</f>
        <v>I am a Man</v>
      </c>
      <c r="J1" s="55"/>
      <c r="K1" s="55"/>
      <c r="L1" s="55"/>
      <c r="M1" s="56"/>
      <c r="N1" s="67" t="s">
        <v>38</v>
      </c>
      <c r="O1" s="68"/>
      <c r="P1" s="68"/>
      <c r="Q1" s="68"/>
      <c r="R1" s="44"/>
    </row>
    <row r="2" spans="1:18" ht="21" customHeight="1">
      <c r="A2" s="7" t="s">
        <v>7</v>
      </c>
      <c r="B2" s="8"/>
      <c r="C2" s="31">
        <v>90</v>
      </c>
      <c r="D2" s="9" t="s">
        <v>6</v>
      </c>
      <c r="E2" s="10" t="s">
        <v>4</v>
      </c>
      <c r="F2" s="11"/>
      <c r="G2" s="12"/>
      <c r="H2" s="12"/>
      <c r="I2" s="12"/>
      <c r="J2" s="12"/>
      <c r="K2" s="12"/>
      <c r="L2" s="12"/>
      <c r="M2" s="13"/>
      <c r="N2" s="65" t="s">
        <v>36</v>
      </c>
      <c r="O2" s="66"/>
      <c r="P2" s="66"/>
      <c r="Q2" s="66"/>
      <c r="R2" s="44"/>
    </row>
    <row r="3" spans="1:18" ht="15" customHeight="1">
      <c r="A3" s="14" t="s">
        <v>10</v>
      </c>
      <c r="B3" s="15" t="s">
        <v>12</v>
      </c>
      <c r="C3" s="12"/>
      <c r="D3" s="12"/>
      <c r="E3" s="10" t="s">
        <v>8</v>
      </c>
      <c r="F3" s="10" t="s">
        <v>5</v>
      </c>
      <c r="G3" s="10" t="s">
        <v>0</v>
      </c>
      <c r="H3" s="12"/>
      <c r="I3" s="12"/>
      <c r="J3" s="12"/>
      <c r="K3" s="12"/>
      <c r="L3" s="12"/>
      <c r="M3" s="13"/>
      <c r="N3" s="65" t="s">
        <v>37</v>
      </c>
      <c r="O3" s="66"/>
      <c r="P3" s="66"/>
      <c r="Q3" s="66"/>
      <c r="R3" s="44"/>
    </row>
    <row r="4" spans="1:18" ht="19.899999999999999" customHeight="1">
      <c r="A4" s="16">
        <f>C1-1</f>
        <v>17</v>
      </c>
      <c r="B4" s="12"/>
      <c r="C4" s="12"/>
      <c r="D4" s="12"/>
      <c r="E4" s="17">
        <v>0</v>
      </c>
      <c r="F4" s="17">
        <v>0</v>
      </c>
      <c r="G4" s="10">
        <v>0</v>
      </c>
      <c r="H4" s="12"/>
      <c r="I4" s="12"/>
      <c r="J4" s="12"/>
      <c r="K4" s="12"/>
      <c r="L4" s="12"/>
      <c r="M4" s="13"/>
      <c r="N4" s="43"/>
      <c r="O4" s="43"/>
      <c r="P4" s="45"/>
      <c r="Q4" s="46"/>
      <c r="R4" s="44"/>
    </row>
    <row r="5" spans="1:18" ht="19.899999999999999" customHeight="1">
      <c r="A5" s="16">
        <f t="shared" ref="A5:A28" si="0">IF(A4&gt;=23,A4-23,A4+1)</f>
        <v>18</v>
      </c>
      <c r="B5" s="33">
        <v>1</v>
      </c>
      <c r="C5" s="12"/>
      <c r="D5" s="32">
        <v>3</v>
      </c>
      <c r="E5" s="17">
        <f t="shared" ref="E5:E28" ca="1" si="1">OFFSET($L$18,D5,0)*B5</f>
        <v>12.497760000000001</v>
      </c>
      <c r="F5" s="17">
        <f t="shared" ref="F5:F28" ca="1" si="2">MAX(F4-0.1*$C$2,0)+E5</f>
        <v>12.497760000000001</v>
      </c>
      <c r="G5" s="17">
        <f ca="1">F5/$C$2*$J$28</f>
        <v>0.20413008000000002</v>
      </c>
      <c r="H5" s="12"/>
      <c r="I5" s="12"/>
      <c r="J5" s="12"/>
      <c r="K5" s="12"/>
      <c r="L5" s="12"/>
      <c r="M5" s="13"/>
      <c r="N5" s="43"/>
      <c r="O5" s="43"/>
      <c r="P5" s="45"/>
      <c r="Q5" s="46"/>
      <c r="R5" s="44"/>
    </row>
    <row r="6" spans="1:18" ht="19.899999999999999" customHeight="1">
      <c r="A6" s="16">
        <f t="shared" si="0"/>
        <v>19</v>
      </c>
      <c r="B6" s="33">
        <v>1</v>
      </c>
      <c r="C6" s="12"/>
      <c r="D6" s="32">
        <v>3</v>
      </c>
      <c r="E6" s="17">
        <f t="shared" ca="1" si="1"/>
        <v>12.497760000000001</v>
      </c>
      <c r="F6" s="17">
        <f t="shared" ca="1" si="2"/>
        <v>15.995520000000003</v>
      </c>
      <c r="G6" s="17">
        <f t="shared" ref="G6:G28" ca="1" si="3">F6/$C$2*$J$28</f>
        <v>0.26126016000000002</v>
      </c>
      <c r="H6" s="12"/>
      <c r="I6" s="12"/>
      <c r="J6" s="12"/>
      <c r="K6" s="12"/>
      <c r="L6" s="12"/>
      <c r="M6" s="13"/>
      <c r="N6" s="43"/>
      <c r="O6" s="43"/>
      <c r="P6" s="43"/>
      <c r="Q6" s="43"/>
      <c r="R6" s="44"/>
    </row>
    <row r="7" spans="1:18" ht="19.899999999999999" customHeight="1">
      <c r="A7" s="16">
        <f t="shared" si="0"/>
        <v>20</v>
      </c>
      <c r="B7" s="33">
        <v>1</v>
      </c>
      <c r="C7" s="12"/>
      <c r="D7" s="32">
        <v>3</v>
      </c>
      <c r="E7" s="17">
        <f t="shared" ca="1" si="1"/>
        <v>12.497760000000001</v>
      </c>
      <c r="F7" s="17">
        <f t="shared" ca="1" si="2"/>
        <v>19.493280000000006</v>
      </c>
      <c r="G7" s="17">
        <f t="shared" ca="1" si="3"/>
        <v>0.3183902400000001</v>
      </c>
      <c r="H7" s="12"/>
      <c r="I7" s="12"/>
      <c r="J7" s="12"/>
      <c r="K7" s="12"/>
      <c r="L7" s="12"/>
      <c r="M7" s="13"/>
      <c r="N7" s="43"/>
      <c r="O7" s="43"/>
      <c r="P7" s="43"/>
      <c r="Q7" s="43"/>
      <c r="R7" s="44"/>
    </row>
    <row r="8" spans="1:18" ht="19.899999999999999" customHeight="1">
      <c r="A8" s="16">
        <f t="shared" si="0"/>
        <v>21</v>
      </c>
      <c r="B8" s="33">
        <v>1</v>
      </c>
      <c r="C8" s="12"/>
      <c r="D8" s="32">
        <v>3</v>
      </c>
      <c r="E8" s="17">
        <f t="shared" ca="1" si="1"/>
        <v>12.497760000000001</v>
      </c>
      <c r="F8" s="17">
        <f t="shared" ca="1" si="2"/>
        <v>22.991040000000005</v>
      </c>
      <c r="G8" s="17">
        <f t="shared" ca="1" si="3"/>
        <v>0.37552032000000007</v>
      </c>
      <c r="H8" s="12"/>
      <c r="I8" s="12"/>
      <c r="J8" s="12"/>
      <c r="K8" s="12"/>
      <c r="L8" s="12"/>
      <c r="M8" s="13"/>
      <c r="N8" s="43"/>
      <c r="O8" s="43"/>
      <c r="P8" s="43"/>
      <c r="Q8" s="43"/>
      <c r="R8" s="44"/>
    </row>
    <row r="9" spans="1:18" ht="19.899999999999999" customHeight="1">
      <c r="A9" s="16">
        <f t="shared" si="0"/>
        <v>22</v>
      </c>
      <c r="B9" s="33">
        <v>1</v>
      </c>
      <c r="C9" s="12"/>
      <c r="D9" s="32">
        <v>3</v>
      </c>
      <c r="E9" s="17">
        <f t="shared" ca="1" si="1"/>
        <v>12.497760000000001</v>
      </c>
      <c r="F9" s="17">
        <f t="shared" ca="1" si="2"/>
        <v>26.488800000000005</v>
      </c>
      <c r="G9" s="17">
        <f t="shared" ca="1" si="3"/>
        <v>0.43265040000000005</v>
      </c>
      <c r="H9" s="12"/>
      <c r="I9" s="12"/>
      <c r="J9" s="12"/>
      <c r="K9" s="12"/>
      <c r="L9" s="12"/>
      <c r="M9" s="13"/>
      <c r="N9" s="43"/>
      <c r="O9" s="43"/>
      <c r="P9" s="43"/>
      <c r="Q9" s="43"/>
      <c r="R9" s="44"/>
    </row>
    <row r="10" spans="1:18" ht="19.899999999999999" customHeight="1">
      <c r="A10" s="16">
        <f t="shared" si="0"/>
        <v>23</v>
      </c>
      <c r="B10" s="33">
        <v>1</v>
      </c>
      <c r="C10" s="12"/>
      <c r="D10" s="32">
        <v>3</v>
      </c>
      <c r="E10" s="17">
        <f t="shared" ca="1" si="1"/>
        <v>12.497760000000001</v>
      </c>
      <c r="F10" s="17">
        <f t="shared" ca="1" si="2"/>
        <v>29.986560000000004</v>
      </c>
      <c r="G10" s="17">
        <f t="shared" ca="1" si="3"/>
        <v>0.48978048000000002</v>
      </c>
      <c r="H10" s="12"/>
      <c r="I10" s="12"/>
      <c r="J10" s="12"/>
      <c r="K10" s="12"/>
      <c r="L10" s="12"/>
      <c r="M10" s="13"/>
      <c r="N10" s="43"/>
      <c r="O10" s="43"/>
      <c r="P10" s="43"/>
      <c r="Q10" s="43"/>
      <c r="R10" s="44"/>
    </row>
    <row r="11" spans="1:18" ht="19.899999999999999" customHeight="1">
      <c r="A11" s="16">
        <f t="shared" si="0"/>
        <v>0</v>
      </c>
      <c r="B11" s="33">
        <v>1</v>
      </c>
      <c r="C11" s="12"/>
      <c r="D11" s="32">
        <v>3</v>
      </c>
      <c r="E11" s="17">
        <f t="shared" ca="1" si="1"/>
        <v>12.497760000000001</v>
      </c>
      <c r="F11" s="17">
        <f t="shared" ca="1" si="2"/>
        <v>33.484320000000004</v>
      </c>
      <c r="G11" s="17">
        <f t="shared" ca="1" si="3"/>
        <v>0.54691056000000005</v>
      </c>
      <c r="H11" s="12"/>
      <c r="I11" s="12"/>
      <c r="J11" s="12"/>
      <c r="K11" s="12"/>
      <c r="L11" s="12"/>
      <c r="M11" s="13"/>
      <c r="N11" s="43"/>
      <c r="O11" s="43"/>
      <c r="P11" s="43"/>
      <c r="Q11" s="43"/>
      <c r="R11" s="44"/>
    </row>
    <row r="12" spans="1:18" ht="19.899999999999999" customHeight="1">
      <c r="A12" s="16">
        <f t="shared" si="0"/>
        <v>1</v>
      </c>
      <c r="B12" s="33">
        <v>1</v>
      </c>
      <c r="C12" s="12"/>
      <c r="D12" s="32">
        <v>1</v>
      </c>
      <c r="E12" s="17">
        <f t="shared" ca="1" si="1"/>
        <v>0</v>
      </c>
      <c r="F12" s="17">
        <f t="shared" ca="1" si="2"/>
        <v>24.484320000000004</v>
      </c>
      <c r="G12" s="17">
        <f t="shared" ca="1" si="3"/>
        <v>0.39991056000000008</v>
      </c>
      <c r="H12" s="12"/>
      <c r="I12" s="12"/>
      <c r="J12" s="12"/>
      <c r="K12" s="12"/>
      <c r="L12" s="12"/>
      <c r="M12" s="13"/>
      <c r="N12" s="43"/>
      <c r="O12" s="43"/>
      <c r="P12" s="43"/>
      <c r="Q12" s="43"/>
      <c r="R12" s="44"/>
    </row>
    <row r="13" spans="1:18" ht="19.899999999999999" customHeight="1">
      <c r="A13" s="16">
        <f t="shared" si="0"/>
        <v>2</v>
      </c>
      <c r="B13" s="33">
        <v>1</v>
      </c>
      <c r="C13" s="12"/>
      <c r="D13" s="32">
        <v>1</v>
      </c>
      <c r="E13" s="17">
        <f t="shared" ca="1" si="1"/>
        <v>0</v>
      </c>
      <c r="F13" s="17">
        <f t="shared" ca="1" si="2"/>
        <v>15.484320000000004</v>
      </c>
      <c r="G13" s="17">
        <f t="shared" ca="1" si="3"/>
        <v>0.25291056000000006</v>
      </c>
      <c r="H13" s="12"/>
      <c r="I13" s="12"/>
      <c r="J13" s="12"/>
      <c r="K13" s="12"/>
      <c r="L13" s="12"/>
      <c r="M13" s="13"/>
      <c r="N13" s="43"/>
      <c r="O13" s="43"/>
      <c r="P13" s="43"/>
      <c r="Q13" s="43"/>
      <c r="R13" s="44"/>
    </row>
    <row r="14" spans="1:18" ht="19.899999999999999" customHeight="1">
      <c r="A14" s="16">
        <f t="shared" si="0"/>
        <v>3</v>
      </c>
      <c r="B14" s="33">
        <v>1</v>
      </c>
      <c r="C14" s="12"/>
      <c r="D14" s="32">
        <v>1</v>
      </c>
      <c r="E14" s="17">
        <f t="shared" ca="1" si="1"/>
        <v>0</v>
      </c>
      <c r="F14" s="17">
        <f t="shared" ca="1" si="2"/>
        <v>6.4843200000000039</v>
      </c>
      <c r="G14" s="17">
        <f t="shared" ca="1" si="3"/>
        <v>0.10591056000000006</v>
      </c>
      <c r="H14" s="12"/>
      <c r="I14" s="12"/>
      <c r="J14" s="12"/>
      <c r="K14" s="12"/>
      <c r="L14" s="12"/>
      <c r="M14" s="13"/>
      <c r="N14" s="43"/>
      <c r="O14" s="43"/>
      <c r="P14" s="43"/>
      <c r="Q14" s="43"/>
      <c r="R14" s="44"/>
    </row>
    <row r="15" spans="1:18" ht="19.899999999999999" customHeight="1">
      <c r="A15" s="16">
        <f t="shared" si="0"/>
        <v>4</v>
      </c>
      <c r="B15" s="33">
        <v>1</v>
      </c>
      <c r="C15" s="12"/>
      <c r="D15" s="32">
        <v>1</v>
      </c>
      <c r="E15" s="17">
        <f t="shared" ca="1" si="1"/>
        <v>0</v>
      </c>
      <c r="F15" s="17">
        <f t="shared" ca="1" si="2"/>
        <v>0</v>
      </c>
      <c r="G15" s="17">
        <f t="shared" ca="1" si="3"/>
        <v>0</v>
      </c>
      <c r="H15" s="12"/>
      <c r="I15" s="12"/>
      <c r="J15" s="12"/>
      <c r="K15" s="12"/>
      <c r="L15" s="12"/>
      <c r="M15" s="13"/>
      <c r="N15" s="43"/>
      <c r="O15" s="43"/>
      <c r="P15" s="43"/>
      <c r="Q15" s="43"/>
      <c r="R15" s="44"/>
    </row>
    <row r="16" spans="1:18" ht="19.899999999999999" customHeight="1">
      <c r="A16" s="16">
        <f t="shared" si="0"/>
        <v>5</v>
      </c>
      <c r="B16" s="33">
        <v>1</v>
      </c>
      <c r="C16" s="12"/>
      <c r="D16" s="32">
        <v>1</v>
      </c>
      <c r="E16" s="17">
        <f t="shared" ca="1" si="1"/>
        <v>0</v>
      </c>
      <c r="F16" s="17">
        <f t="shared" ca="1" si="2"/>
        <v>0</v>
      </c>
      <c r="G16" s="17">
        <f t="shared" ca="1" si="3"/>
        <v>0</v>
      </c>
      <c r="H16" s="12"/>
      <c r="I16" s="12"/>
      <c r="J16" s="12"/>
      <c r="K16" s="12"/>
      <c r="L16" s="12"/>
      <c r="M16" s="13"/>
      <c r="N16" s="43"/>
      <c r="O16" s="43"/>
      <c r="P16" s="43"/>
      <c r="Q16" s="43"/>
      <c r="R16" s="44"/>
    </row>
    <row r="17" spans="1:18" ht="19.899999999999999" customHeight="1">
      <c r="A17" s="16">
        <f t="shared" si="0"/>
        <v>6</v>
      </c>
      <c r="B17" s="12"/>
      <c r="C17" s="12"/>
      <c r="D17" s="12"/>
      <c r="E17" s="17">
        <f t="shared" ca="1" si="1"/>
        <v>0</v>
      </c>
      <c r="F17" s="17">
        <f t="shared" ca="1" si="2"/>
        <v>0</v>
      </c>
      <c r="G17" s="17">
        <f t="shared" ca="1" si="3"/>
        <v>0</v>
      </c>
      <c r="H17" s="12"/>
      <c r="I17" s="18" t="s">
        <v>27</v>
      </c>
      <c r="J17" s="19" t="s">
        <v>25</v>
      </c>
      <c r="K17" s="19" t="s">
        <v>13</v>
      </c>
      <c r="L17" s="19" t="s">
        <v>14</v>
      </c>
      <c r="M17" s="20" t="s">
        <v>24</v>
      </c>
      <c r="N17" s="43"/>
      <c r="O17" s="43"/>
      <c r="P17" s="43"/>
      <c r="Q17" s="43"/>
      <c r="R17" s="44"/>
    </row>
    <row r="18" spans="1:18" ht="19.899999999999999" customHeight="1">
      <c r="A18" s="16">
        <f t="shared" si="0"/>
        <v>7</v>
      </c>
      <c r="B18" s="12"/>
      <c r="C18" s="12"/>
      <c r="D18" s="12"/>
      <c r="E18" s="17">
        <f t="shared" ca="1" si="1"/>
        <v>0</v>
      </c>
      <c r="F18" s="17">
        <f t="shared" ca="1" si="2"/>
        <v>0</v>
      </c>
      <c r="G18" s="17">
        <f t="shared" ca="1" si="3"/>
        <v>0</v>
      </c>
      <c r="H18" s="12"/>
      <c r="I18" s="18" t="s">
        <v>11</v>
      </c>
      <c r="J18" s="19" t="s">
        <v>26</v>
      </c>
      <c r="K18" s="19" t="s">
        <v>1</v>
      </c>
      <c r="L18" s="19"/>
      <c r="M18" s="20" t="s">
        <v>20</v>
      </c>
      <c r="N18" s="43"/>
      <c r="O18" s="43"/>
      <c r="P18" s="43"/>
      <c r="Q18" s="43"/>
      <c r="R18" s="44"/>
    </row>
    <row r="19" spans="1:18" ht="19.899999999999999" customHeight="1">
      <c r="A19" s="16">
        <f t="shared" si="0"/>
        <v>8</v>
      </c>
      <c r="B19" s="12"/>
      <c r="C19" s="12"/>
      <c r="D19" s="12"/>
      <c r="E19" s="17">
        <f t="shared" ca="1" si="1"/>
        <v>0</v>
      </c>
      <c r="F19" s="17">
        <f t="shared" ca="1" si="2"/>
        <v>0</v>
      </c>
      <c r="G19" s="17">
        <f t="shared" ca="1" si="3"/>
        <v>0</v>
      </c>
      <c r="H19" s="12"/>
      <c r="I19" s="12" t="s">
        <v>2</v>
      </c>
      <c r="J19" s="12">
        <v>0</v>
      </c>
      <c r="K19" s="21">
        <v>0</v>
      </c>
      <c r="L19" s="22">
        <f>J19*1000*K19*$M$19</f>
        <v>0</v>
      </c>
      <c r="M19" s="23">
        <v>0.78900000000000003</v>
      </c>
      <c r="N19" s="43"/>
      <c r="O19" s="43"/>
      <c r="P19" s="43"/>
      <c r="Q19" s="43"/>
      <c r="R19" s="44"/>
    </row>
    <row r="20" spans="1:18" ht="19.899999999999999" customHeight="1">
      <c r="A20" s="16">
        <f t="shared" si="0"/>
        <v>9</v>
      </c>
      <c r="B20" s="12"/>
      <c r="C20" s="12"/>
      <c r="D20" s="12"/>
      <c r="E20" s="17">
        <f t="shared" ca="1" si="1"/>
        <v>0</v>
      </c>
      <c r="F20" s="17">
        <f t="shared" ca="1" si="2"/>
        <v>0</v>
      </c>
      <c r="G20" s="17">
        <f t="shared" ca="1" si="3"/>
        <v>0</v>
      </c>
      <c r="H20" s="12"/>
      <c r="I20" s="24" t="s">
        <v>19</v>
      </c>
      <c r="J20" s="12">
        <v>0.5</v>
      </c>
      <c r="K20" s="21">
        <v>4.8000000000000001E-2</v>
      </c>
      <c r="L20" s="22">
        <f>J20*1000*K20*$M$19</f>
        <v>18.936</v>
      </c>
      <c r="M20" s="13"/>
      <c r="N20" s="43"/>
      <c r="O20" s="43"/>
      <c r="P20" s="47"/>
      <c r="Q20" s="46"/>
      <c r="R20" s="48"/>
    </row>
    <row r="21" spans="1:18" ht="19.899999999999999" customHeight="1">
      <c r="A21" s="16">
        <f t="shared" si="0"/>
        <v>10</v>
      </c>
      <c r="B21" s="12"/>
      <c r="C21" s="12"/>
      <c r="D21" s="12"/>
      <c r="E21" s="17">
        <f t="shared" ca="1" si="1"/>
        <v>0</v>
      </c>
      <c r="F21" s="17">
        <f t="shared" ca="1" si="2"/>
        <v>0</v>
      </c>
      <c r="G21" s="17">
        <f t="shared" ca="1" si="3"/>
        <v>0</v>
      </c>
      <c r="H21" s="12"/>
      <c r="I21" s="24" t="s">
        <v>18</v>
      </c>
      <c r="J21" s="12">
        <v>0.33</v>
      </c>
      <c r="K21" s="21">
        <v>4.8000000000000001E-2</v>
      </c>
      <c r="L21" s="22">
        <f t="shared" ref="L21:L25" si="4">J21*1000*K21*$M$19</f>
        <v>12.497760000000001</v>
      </c>
      <c r="M21" s="13"/>
      <c r="N21" s="43"/>
      <c r="O21" s="43"/>
      <c r="P21" s="47"/>
      <c r="Q21" s="46"/>
      <c r="R21" s="48"/>
    </row>
    <row r="22" spans="1:18" ht="19.899999999999999" customHeight="1">
      <c r="A22" s="16">
        <f t="shared" si="0"/>
        <v>11</v>
      </c>
      <c r="B22" s="12"/>
      <c r="C22" s="12"/>
      <c r="D22" s="12"/>
      <c r="E22" s="17">
        <f t="shared" ca="1" si="1"/>
        <v>0</v>
      </c>
      <c r="F22" s="17">
        <f t="shared" ca="1" si="2"/>
        <v>0</v>
      </c>
      <c r="G22" s="17">
        <f t="shared" ca="1" si="3"/>
        <v>0</v>
      </c>
      <c r="H22" s="12"/>
      <c r="I22" s="24" t="s">
        <v>31</v>
      </c>
      <c r="J22" s="12">
        <v>0.04</v>
      </c>
      <c r="K22" s="21">
        <v>0.375</v>
      </c>
      <c r="L22" s="22">
        <f t="shared" si="4"/>
        <v>11.835000000000001</v>
      </c>
      <c r="M22" s="13"/>
      <c r="N22" s="43"/>
      <c r="O22" s="43"/>
      <c r="P22" s="43"/>
      <c r="Q22" s="43"/>
      <c r="R22" s="44"/>
    </row>
    <row r="23" spans="1:18" ht="19.899999999999999" customHeight="1">
      <c r="A23" s="16">
        <f t="shared" si="0"/>
        <v>12</v>
      </c>
      <c r="B23" s="12"/>
      <c r="C23" s="12"/>
      <c r="D23" s="12"/>
      <c r="E23" s="17">
        <f t="shared" ca="1" si="1"/>
        <v>0</v>
      </c>
      <c r="F23" s="17">
        <f t="shared" ca="1" si="2"/>
        <v>0</v>
      </c>
      <c r="G23" s="17">
        <f t="shared" ca="1" si="3"/>
        <v>0</v>
      </c>
      <c r="H23" s="12"/>
      <c r="I23" s="24" t="s">
        <v>17</v>
      </c>
      <c r="J23" s="12">
        <v>0.04</v>
      </c>
      <c r="K23" s="21">
        <v>0.4</v>
      </c>
      <c r="L23" s="22">
        <f t="shared" si="4"/>
        <v>12.624000000000001</v>
      </c>
      <c r="M23" s="13"/>
      <c r="N23" s="43"/>
      <c r="O23" s="43"/>
      <c r="P23" s="43"/>
      <c r="Q23" s="43"/>
      <c r="R23" s="44"/>
    </row>
    <row r="24" spans="1:18" ht="19.899999999999999" customHeight="1">
      <c r="A24" s="16">
        <f t="shared" si="0"/>
        <v>13</v>
      </c>
      <c r="B24" s="12"/>
      <c r="C24" s="12"/>
      <c r="D24" s="12"/>
      <c r="E24" s="17">
        <f t="shared" ca="1" si="1"/>
        <v>0</v>
      </c>
      <c r="F24" s="17">
        <f t="shared" ca="1" si="2"/>
        <v>0</v>
      </c>
      <c r="G24" s="17">
        <f t="shared" ca="1" si="3"/>
        <v>0</v>
      </c>
      <c r="H24" s="12"/>
      <c r="I24" s="24" t="s">
        <v>22</v>
      </c>
      <c r="J24" s="12">
        <v>0.12</v>
      </c>
      <c r="K24" s="21">
        <v>0.13500000000000001</v>
      </c>
      <c r="L24" s="22">
        <f t="shared" si="4"/>
        <v>12.781800000000002</v>
      </c>
      <c r="M24" s="13"/>
      <c r="N24" s="43"/>
      <c r="O24" s="43"/>
      <c r="P24" s="43"/>
      <c r="Q24" s="43"/>
      <c r="R24" s="44"/>
    </row>
    <row r="25" spans="1:18" ht="19.899999999999999" customHeight="1">
      <c r="A25" s="16">
        <f t="shared" si="0"/>
        <v>14</v>
      </c>
      <c r="B25" s="12"/>
      <c r="C25" s="12"/>
      <c r="D25" s="12"/>
      <c r="E25" s="17">
        <f t="shared" ca="1" si="1"/>
        <v>0</v>
      </c>
      <c r="F25" s="17">
        <f t="shared" ca="1" si="2"/>
        <v>0</v>
      </c>
      <c r="G25" s="17">
        <f t="shared" ca="1" si="3"/>
        <v>0</v>
      </c>
      <c r="H25" s="12"/>
      <c r="I25" s="24" t="s">
        <v>23</v>
      </c>
      <c r="J25" s="12">
        <v>0.75</v>
      </c>
      <c r="K25" s="21">
        <v>0.13500000000000001</v>
      </c>
      <c r="L25" s="22">
        <f t="shared" si="4"/>
        <v>79.886250000000004</v>
      </c>
      <c r="M25" s="13"/>
      <c r="N25" s="43"/>
      <c r="O25" s="49"/>
      <c r="P25" s="49"/>
      <c r="Q25" s="50"/>
      <c r="R25" s="51"/>
    </row>
    <row r="26" spans="1:18" ht="19.899999999999999" customHeight="1">
      <c r="A26" s="16">
        <f t="shared" si="0"/>
        <v>15</v>
      </c>
      <c r="B26" s="12"/>
      <c r="C26" s="12"/>
      <c r="D26" s="12"/>
      <c r="E26" s="17">
        <f t="shared" ca="1" si="1"/>
        <v>0</v>
      </c>
      <c r="F26" s="17">
        <f t="shared" ca="1" si="2"/>
        <v>0</v>
      </c>
      <c r="G26" s="17">
        <f t="shared" ca="1" si="3"/>
        <v>0</v>
      </c>
      <c r="H26" s="12"/>
      <c r="I26" s="41" t="s">
        <v>29</v>
      </c>
      <c r="J26" s="63" t="str">
        <f>CONCATENATE(I26,J29)</f>
        <v>Alcohol in the blood of a Man</v>
      </c>
      <c r="K26" s="63"/>
      <c r="L26" s="63"/>
      <c r="M26" s="64"/>
      <c r="N26" s="43"/>
      <c r="O26" s="49"/>
      <c r="P26" s="49"/>
      <c r="Q26" s="50"/>
      <c r="R26" s="51"/>
    </row>
    <row r="27" spans="1:18" ht="19.899999999999999" customHeight="1">
      <c r="A27" s="16">
        <f t="shared" si="0"/>
        <v>16</v>
      </c>
      <c r="B27" s="12"/>
      <c r="C27" s="12"/>
      <c r="D27" s="12"/>
      <c r="E27" s="17">
        <f t="shared" ca="1" si="1"/>
        <v>0</v>
      </c>
      <c r="F27" s="17">
        <f t="shared" ca="1" si="2"/>
        <v>0</v>
      </c>
      <c r="G27" s="17">
        <f t="shared" ca="1" si="3"/>
        <v>0</v>
      </c>
      <c r="H27" s="25"/>
      <c r="I27" s="34" t="s">
        <v>15</v>
      </c>
      <c r="J27" s="35">
        <v>1</v>
      </c>
      <c r="K27" s="35">
        <v>1</v>
      </c>
      <c r="L27" s="34">
        <v>2</v>
      </c>
      <c r="M27" s="28"/>
      <c r="N27" s="43"/>
      <c r="O27" s="43"/>
      <c r="P27" s="43"/>
      <c r="Q27" s="43"/>
      <c r="R27" s="44"/>
    </row>
    <row r="28" spans="1:18" ht="19.899999999999999" customHeight="1">
      <c r="A28" s="16">
        <f t="shared" si="0"/>
        <v>17</v>
      </c>
      <c r="B28" s="12"/>
      <c r="C28" s="12"/>
      <c r="D28" s="12"/>
      <c r="E28" s="17">
        <f t="shared" ca="1" si="1"/>
        <v>0</v>
      </c>
      <c r="F28" s="17">
        <f t="shared" ca="1" si="2"/>
        <v>0</v>
      </c>
      <c r="G28" s="17">
        <f t="shared" ca="1" si="3"/>
        <v>0</v>
      </c>
      <c r="H28" s="12"/>
      <c r="I28" s="34" t="s">
        <v>16</v>
      </c>
      <c r="J28" s="36">
        <f>HLOOKUP(J27,K27:L28,2)</f>
        <v>1.47</v>
      </c>
      <c r="K28" s="36">
        <v>1.47</v>
      </c>
      <c r="L28" s="36">
        <v>1.81</v>
      </c>
      <c r="M28" s="28"/>
      <c r="N28" s="43"/>
      <c r="O28" s="43"/>
      <c r="P28" s="43"/>
      <c r="Q28" s="43"/>
      <c r="R28" s="44"/>
    </row>
    <row r="29" spans="1:18" ht="19.899999999999999" customHeight="1">
      <c r="A29" s="14"/>
      <c r="B29" s="12"/>
      <c r="C29" s="12"/>
      <c r="D29" s="12"/>
      <c r="E29" s="12"/>
      <c r="F29" s="12"/>
      <c r="G29" s="12"/>
      <c r="H29" s="12"/>
      <c r="I29" s="34"/>
      <c r="J29" s="36" t="str">
        <f>HLOOKUP(J28,K28:L29,2)</f>
        <v>Man</v>
      </c>
      <c r="K29" s="52" t="s">
        <v>15</v>
      </c>
      <c r="L29" s="52" t="s">
        <v>16</v>
      </c>
      <c r="M29" s="28"/>
      <c r="N29" s="43"/>
      <c r="O29" s="43"/>
      <c r="P29" s="43"/>
      <c r="Q29" s="43"/>
      <c r="R29" s="44"/>
    </row>
    <row r="30" spans="1:18" ht="19.899999999999999" customHeight="1" thickBot="1">
      <c r="A30" s="53" t="s">
        <v>32</v>
      </c>
      <c r="B30" s="54"/>
      <c r="C30" s="26"/>
      <c r="D30" s="26"/>
      <c r="E30" s="26"/>
      <c r="F30" s="26"/>
      <c r="G30" s="26"/>
      <c r="H30" s="26"/>
      <c r="I30" s="37"/>
      <c r="J30" s="38"/>
      <c r="K30" s="39"/>
      <c r="L30" s="39"/>
      <c r="M30" s="40"/>
      <c r="N30" s="43"/>
      <c r="O30" s="43"/>
      <c r="P30" s="43"/>
      <c r="Q30" s="43"/>
      <c r="R30" s="44"/>
    </row>
    <row r="31" spans="1:18">
      <c r="A31" s="4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3"/>
      <c r="O31" s="43"/>
      <c r="P31" s="43"/>
      <c r="Q31" s="43"/>
      <c r="R31" s="44"/>
    </row>
    <row r="32" spans="1:18" ht="15">
      <c r="A32" s="43"/>
      <c r="B32" s="5"/>
      <c r="C32" s="5"/>
      <c r="D32" s="5"/>
      <c r="E32" s="58" t="s">
        <v>33</v>
      </c>
      <c r="F32" s="58"/>
      <c r="G32" s="58"/>
      <c r="H32" s="58"/>
      <c r="I32" s="27"/>
      <c r="J32" s="5"/>
      <c r="K32" s="5"/>
      <c r="L32" s="5"/>
      <c r="M32" s="5"/>
      <c r="N32" s="43"/>
      <c r="O32" s="43"/>
      <c r="P32" s="43"/>
      <c r="Q32" s="43"/>
      <c r="R32" s="44"/>
    </row>
    <row r="33" spans="1:18" ht="15">
      <c r="A33" s="43"/>
      <c r="B33" s="5"/>
      <c r="C33" s="5"/>
      <c r="D33" s="5"/>
      <c r="E33" s="59"/>
      <c r="F33" s="60"/>
      <c r="G33" s="60"/>
      <c r="H33" s="60"/>
      <c r="I33" s="5"/>
      <c r="J33" s="5"/>
      <c r="K33" s="5"/>
      <c r="L33" s="5"/>
      <c r="M33" s="5"/>
      <c r="N33" s="43"/>
      <c r="O33" s="43"/>
      <c r="P33" s="43"/>
      <c r="Q33" s="43"/>
      <c r="R33" s="44"/>
    </row>
    <row r="34" spans="1:18" ht="15" customHeight="1">
      <c r="A34" s="43"/>
      <c r="B34" s="5"/>
      <c r="C34" s="5"/>
      <c r="D34" s="5"/>
      <c r="E34" s="61" t="s">
        <v>34</v>
      </c>
      <c r="F34" s="61"/>
      <c r="G34" s="61"/>
      <c r="H34" s="61"/>
      <c r="I34" s="5"/>
      <c r="J34" s="5"/>
      <c r="K34" s="5"/>
      <c r="L34" s="5"/>
      <c r="M34" s="5"/>
      <c r="N34" s="43"/>
      <c r="O34" s="43"/>
      <c r="P34" s="43"/>
      <c r="Q34" s="43"/>
      <c r="R34" s="44"/>
    </row>
    <row r="35" spans="1:18" ht="15" customHeight="1">
      <c r="A35" s="43"/>
      <c r="B35" s="5"/>
      <c r="C35" s="5"/>
      <c r="D35" s="5"/>
      <c r="E35" s="62" t="s">
        <v>35</v>
      </c>
      <c r="F35" s="62"/>
      <c r="G35" s="62"/>
      <c r="H35" s="62"/>
      <c r="I35" s="5"/>
      <c r="J35" s="5"/>
      <c r="K35" s="5"/>
      <c r="L35" s="5"/>
      <c r="M35" s="5"/>
      <c r="N35" s="43"/>
      <c r="O35" s="43"/>
      <c r="P35" s="43"/>
      <c r="Q35" s="43"/>
      <c r="R35" s="44"/>
    </row>
    <row r="36" spans="1:18" ht="15" customHeight="1">
      <c r="A36" s="42" t="s">
        <v>28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3"/>
      <c r="O36" s="43"/>
      <c r="P36" s="57" t="s">
        <v>30</v>
      </c>
      <c r="Q36" s="57"/>
      <c r="R36" s="44"/>
    </row>
    <row r="37" spans="1:18" ht="15" customHeight="1">
      <c r="N37" s="44"/>
      <c r="O37" s="44"/>
      <c r="P37" s="44"/>
      <c r="Q37" s="44"/>
      <c r="R37" s="44"/>
    </row>
    <row r="38" spans="1:18" ht="15" customHeight="1">
      <c r="N38" s="44"/>
      <c r="O38" s="44"/>
      <c r="P38" s="44"/>
      <c r="Q38" s="44"/>
      <c r="R38" s="44"/>
    </row>
    <row r="39" spans="1:18" ht="15" customHeight="1"/>
    <row r="40" spans="1:18" ht="15" customHeight="1"/>
    <row r="41" spans="1:18" ht="15" customHeight="1"/>
    <row r="42" spans="1:18" ht="15" customHeight="1"/>
    <row r="43" spans="1:18" ht="15" customHeight="1"/>
    <row r="44" spans="1:18" ht="15" customHeight="1"/>
    <row r="45" spans="1:18" ht="15" customHeight="1"/>
    <row r="46" spans="1:18" ht="15" customHeight="1"/>
  </sheetData>
  <mergeCells count="11">
    <mergeCell ref="I1:M1"/>
    <mergeCell ref="P36:Q36"/>
    <mergeCell ref="E32:H32"/>
    <mergeCell ref="E33:H33"/>
    <mergeCell ref="E34:H34"/>
    <mergeCell ref="E35:H35"/>
    <mergeCell ref="E1:F1"/>
    <mergeCell ref="J26:M26"/>
    <mergeCell ref="N2:Q2"/>
    <mergeCell ref="N3:Q3"/>
    <mergeCell ref="N1:Q1"/>
  </mergeCells>
  <phoneticPr fontId="2" type="noConversion"/>
  <conditionalFormatting sqref="E1">
    <cfRule type="containsText" dxfId="0" priority="1" operator="containsText" text="Man">
      <formula>NOT(ISERROR(SEARCH("Man",E1)))</formula>
    </cfRule>
  </conditionalFormatting>
  <hyperlinks>
    <hyperlink ref="E34" r:id="rId1"/>
  </hyperlinks>
  <printOptions gridLines="1" gridLinesSet="0"/>
  <pageMargins left="0.75" right="0.75" top="1" bottom="1" header="0.5" footer="0.5"/>
  <pageSetup paperSize="9" orientation="landscape" r:id="rId2"/>
  <headerFooter alignWithMargins="0">
    <oddHeader>&amp;A</oddHeader>
    <oddFooter>Page &amp;P</oddFooter>
  </headerFooter>
  <ignoredErrors>
    <ignoredError sqref="J28:J29" unlockedFormula="1"/>
  </ignoredErrors>
  <drawing r:id="rId3"/>
  <legacyDrawing r:id="rId4"/>
  <webPublishItems count="1">
    <webPublishItem id="5208" divId="AlkoholTest_5208" sourceType="sheet" destinationFile="C:\TEMP\Pag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Alcohol test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cp:lastPrinted>1999-11-10T08:01:45Z</cp:lastPrinted>
  <dcterms:created xsi:type="dcterms:W3CDTF">1999-06-13T18:04:54Z</dcterms:created>
  <dcterms:modified xsi:type="dcterms:W3CDTF">2018-12-09T08:24:50Z</dcterms:modified>
</cp:coreProperties>
</file>